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New Creation\Accounts\"/>
    </mc:Choice>
  </mc:AlternateContent>
  <xr:revisionPtr revIDLastSave="0" documentId="13_ncr:1_{51749C21-2F79-4FF3-BA1C-5B933747293C}" xr6:coauthVersionLast="47" xr6:coauthVersionMax="47" xr10:uidLastSave="{00000000-0000-0000-0000-000000000000}"/>
  <bookViews>
    <workbookView xWindow="-108" yWindow="-108" windowWidth="23256" windowHeight="12576" xr2:uid="{E102EB1E-65D7-445D-AD26-374672740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7" i="1" l="1"/>
  <c r="C252" i="1" s="1"/>
  <c r="C250" i="1"/>
  <c r="C248" i="1"/>
  <c r="C196" i="1"/>
  <c r="C181" i="1"/>
  <c r="C182" i="1" s="1"/>
  <c r="C184" i="1" s="1"/>
  <c r="C208" i="1"/>
  <c r="C202" i="1"/>
  <c r="C130" i="1"/>
  <c r="C156" i="1"/>
  <c r="C121" i="1"/>
  <c r="C153" i="1"/>
  <c r="C140" i="1"/>
  <c r="C146" i="1"/>
  <c r="C94" i="1"/>
  <c r="C99" i="1"/>
  <c r="C104" i="1" s="1"/>
  <c r="C85" i="1"/>
  <c r="C69" i="1"/>
  <c r="C76" i="1"/>
  <c r="C50" i="1"/>
  <c r="C9" i="1"/>
  <c r="C34" i="1"/>
  <c r="C19" i="1"/>
  <c r="C41" i="1"/>
  <c r="C211" i="1" l="1"/>
  <c r="C213" i="1" s="1"/>
  <c r="C157" i="1"/>
  <c r="C159" i="1" s="1"/>
  <c r="C132" i="1"/>
  <c r="C78" i="1"/>
  <c r="C106" i="1"/>
  <c r="C21" i="1"/>
  <c r="C161" i="1" l="1"/>
  <c r="C108" i="1"/>
  <c r="C57" i="1"/>
  <c r="C55" i="1"/>
  <c r="C53" i="1"/>
</calcChain>
</file>

<file path=xl/sharedStrings.xml><?xml version="1.0" encoding="utf-8"?>
<sst xmlns="http://schemas.openxmlformats.org/spreadsheetml/2006/main" count="248" uniqueCount="127">
  <si>
    <t>Date</t>
  </si>
  <si>
    <t>Expenses</t>
  </si>
  <si>
    <t>30/01/2022</t>
  </si>
  <si>
    <t>Offering</t>
  </si>
  <si>
    <t>Tea and snacks</t>
  </si>
  <si>
    <t>Hall Hire</t>
  </si>
  <si>
    <t>Transport for Blessings</t>
  </si>
  <si>
    <t>Donation by Kingsley</t>
  </si>
  <si>
    <t>Donation by Dickson</t>
  </si>
  <si>
    <t>Total Income</t>
  </si>
  <si>
    <t>Deficit/Surplus</t>
  </si>
  <si>
    <t>Printing song Lyrics</t>
  </si>
  <si>
    <t>Printing song lyrics</t>
  </si>
  <si>
    <t>Donations</t>
  </si>
  <si>
    <t xml:space="preserve">Offerings </t>
  </si>
  <si>
    <t>Description</t>
  </si>
  <si>
    <t>Total Offering</t>
  </si>
  <si>
    <t>Total Donations</t>
  </si>
  <si>
    <t>Amount</t>
  </si>
  <si>
    <t>13/02/2022</t>
  </si>
  <si>
    <t>17/02/2022</t>
  </si>
  <si>
    <t>Donation by Timothy Mbithi</t>
  </si>
  <si>
    <t>Income (Kshs.)</t>
  </si>
  <si>
    <t>22/02/2022</t>
  </si>
  <si>
    <t>Hall Hire for 20th Feb 2022</t>
  </si>
  <si>
    <t>19/02/2022</t>
  </si>
  <si>
    <t>Sunday School Lesson photocopy</t>
  </si>
  <si>
    <t>20/02/2022</t>
  </si>
  <si>
    <t>Hall expenses</t>
  </si>
  <si>
    <t>Tea and Snacks</t>
  </si>
  <si>
    <t>Total</t>
  </si>
  <si>
    <t>Miscellaneous</t>
  </si>
  <si>
    <t>Hall Hire balance for 13th Feb 2022</t>
  </si>
  <si>
    <t>New Creation Fellowship -2022</t>
  </si>
  <si>
    <t>26/02/2022</t>
  </si>
  <si>
    <t>27/02/2022</t>
  </si>
  <si>
    <t>Sunday Offering</t>
  </si>
  <si>
    <t>Transport for Blessings, Benjamiin and Janet</t>
  </si>
  <si>
    <t>Gifts and offering</t>
  </si>
  <si>
    <t>Total Expenses</t>
  </si>
  <si>
    <t>Hall hire, Tea &amp; Snacks and Miscellaneouses</t>
  </si>
  <si>
    <t>Hall Hire for 27th Feb 2022</t>
  </si>
  <si>
    <t>.</t>
  </si>
  <si>
    <t/>
  </si>
  <si>
    <t>Donation from Tindi</t>
  </si>
  <si>
    <t>Mpesa Charges</t>
  </si>
  <si>
    <t>Sunday school prints and copies</t>
  </si>
  <si>
    <t>Offertory</t>
  </si>
  <si>
    <t>Income</t>
  </si>
  <si>
    <t>Transport for Benjamin</t>
  </si>
  <si>
    <t>Rent for March</t>
  </si>
  <si>
    <t>hall hire, tea and snacks and miscellaneous</t>
  </si>
  <si>
    <t>Balance brought forward from February</t>
  </si>
  <si>
    <t>Total Rent</t>
  </si>
  <si>
    <t>14/03/2022</t>
  </si>
  <si>
    <t>Donation from Pst Dickson Ngala</t>
  </si>
  <si>
    <t>13/03/2022</t>
  </si>
  <si>
    <t>Snacks donation from Mary Wanjiru</t>
  </si>
  <si>
    <t>18/03/2022</t>
  </si>
  <si>
    <t>Tea and snacks for 27th Feb 2022</t>
  </si>
  <si>
    <t>19/03/2022</t>
  </si>
  <si>
    <t>Sunday school materials</t>
  </si>
  <si>
    <t>16/03/2022</t>
  </si>
  <si>
    <t>Tea &amp; snacks</t>
  </si>
  <si>
    <t>20/03/2022</t>
  </si>
  <si>
    <t>23/03/2022</t>
  </si>
  <si>
    <t>27/03/2022</t>
  </si>
  <si>
    <t>offerings and tithes</t>
  </si>
  <si>
    <t>Bread, butter and milk</t>
  </si>
  <si>
    <t>Donation by Tindi</t>
  </si>
  <si>
    <t>Balance Brought Forward from March</t>
  </si>
  <si>
    <t>Bread and Blueband for Sunday snack</t>
  </si>
  <si>
    <t>Sunday School material</t>
  </si>
  <si>
    <t>Rent for April</t>
  </si>
  <si>
    <t>Tithes and offerrings</t>
  </si>
  <si>
    <t>Total Hire</t>
  </si>
  <si>
    <t>Transport for Pst Dickson Ngala to &amp; fro Mbegani</t>
  </si>
  <si>
    <t>Sunday school material printing</t>
  </si>
  <si>
    <t>Transport for Benjamin and Janet</t>
  </si>
  <si>
    <t>14/04/2022</t>
  </si>
  <si>
    <t>Easter Lunch</t>
  </si>
  <si>
    <t>Rent balance</t>
  </si>
  <si>
    <t>17/04/2022</t>
  </si>
  <si>
    <t>18/04/2022</t>
  </si>
  <si>
    <t>Donation from Timothy</t>
  </si>
  <si>
    <t>Transport to Kingsley's place for Easter lunch</t>
  </si>
  <si>
    <t>24/04/2022</t>
  </si>
  <si>
    <t>24/04/202</t>
  </si>
  <si>
    <t>2 loaves of bread and blueband</t>
  </si>
  <si>
    <t>Transport" Benjamin,Janet, and Farida</t>
  </si>
  <si>
    <t>28/04/2022</t>
  </si>
  <si>
    <t>Tithes and Offerings</t>
  </si>
  <si>
    <t>Sunday School</t>
  </si>
  <si>
    <t>Sunday school prints and photo copy</t>
  </si>
  <si>
    <t>2 packets of Milk</t>
  </si>
  <si>
    <t>Surplus/Deficit</t>
  </si>
  <si>
    <t>hall hire, tea and snacks, SS &amp; miscellaneous</t>
  </si>
  <si>
    <t>15/05/2022</t>
  </si>
  <si>
    <t>May Rent</t>
  </si>
  <si>
    <t>1 loaf of bread</t>
  </si>
  <si>
    <t>15/5/2022</t>
  </si>
  <si>
    <t>14/05/2022</t>
  </si>
  <si>
    <t>Tithe</t>
  </si>
  <si>
    <t>Pastoral Expense</t>
  </si>
  <si>
    <t>Pst Dickson allowance</t>
  </si>
  <si>
    <t>14/5/2022</t>
  </si>
  <si>
    <t>B/c forward, Donations, Tithes and Offerings</t>
  </si>
  <si>
    <t>Balance Carried Forward from April</t>
  </si>
  <si>
    <t>Bread, blueband and juice</t>
  </si>
  <si>
    <t>21/05/2022</t>
  </si>
  <si>
    <t>22/05/2022</t>
  </si>
  <si>
    <t>Bread and Jam</t>
  </si>
  <si>
    <t>29/05/2022</t>
  </si>
  <si>
    <t>Hall Rent</t>
  </si>
  <si>
    <t>Rent for June</t>
  </si>
  <si>
    <t>Balance B/c</t>
  </si>
  <si>
    <t>Balance brought forward from May</t>
  </si>
  <si>
    <t>Tithes and offerings</t>
  </si>
  <si>
    <t>Sunday School Material</t>
  </si>
  <si>
    <t>Lesson prints and photocopy</t>
  </si>
  <si>
    <t>Miscellaneous Expense</t>
  </si>
  <si>
    <t>Rent payment to Jeremiah</t>
  </si>
  <si>
    <t>Visitation bag to the Omollos to see the baby</t>
  </si>
  <si>
    <t>Total Miscellaneous</t>
  </si>
  <si>
    <t>Transport</t>
  </si>
  <si>
    <t xml:space="preserve">Transport to the Omollos to see the baby </t>
  </si>
  <si>
    <t>rent, tea snacks, transport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</si>
</sst>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2" fontId="0" fillId="0" borderId="0" xfId="1" applyNumberFormat="1" applyFont="1"/>
    <xf numFmtId="2" fontId="1" fillId="0" borderId="0" xfId="1" applyNumberFormat="1" applyFont="1" applyAlignment="1">
      <alignment horizontal="right"/>
    </xf>
    <xf numFmtId="2" fontId="0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0" fillId="0" borderId="0" xfId="0" quotePrefix="1"/>
    <xf numFmtId="17" fontId="1" fillId="0" borderId="0" xfId="0" applyNumberFormat="1" applyFont="1"/>
    <xf numFmtId="2" fontId="1" fillId="0" borderId="0" xfId="1" applyNumberFormat="1" applyFon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2" fontId="0" fillId="2" borderId="0" xfId="1" applyNumberFormat="1" applyFont="1" applyFill="1"/>
    <xf numFmtId="0" fontId="0" fillId="0" borderId="0" xfId="0" applyFont="1"/>
    <xf numFmtId="2" fontId="3" fillId="0" borderId="0" xfId="1" applyNumberFormat="1" applyFont="1"/>
    <xf numFmtId="14" fontId="0" fillId="0" borderId="0" xfId="0" applyNumberFormat="1" applyFont="1" applyAlignment="1">
      <alignment horizontal="left" vertical="top"/>
    </xf>
    <xf numFmtId="2" fontId="4" fillId="0" borderId="0" xfId="1" applyNumberFormat="1" applyFont="1"/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5" fillId="0" borderId="0" xfId="0" applyFont="1"/>
    <xf numFmtId="2" fontId="5" fillId="0" borderId="0" xfId="1" applyNumberFormat="1" applyFont="1"/>
    <xf numFmtId="17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E9B2-CAE7-4B61-9027-45D1A5F49363}">
  <dimension ref="A1:F252"/>
  <sheetViews>
    <sheetView tabSelected="1" topLeftCell="A224" workbookViewId="0">
      <selection activeCell="C228" sqref="C228"/>
    </sheetView>
  </sheetViews>
  <sheetFormatPr defaultRowHeight="14.4" x14ac:dyDescent="0.3"/>
  <cols>
    <col min="1" max="1" width="18" style="10" bestFit="1" customWidth="1"/>
    <col min="2" max="2" width="41.33203125" bestFit="1" customWidth="1"/>
    <col min="3" max="3" width="11.44140625" style="3" bestFit="1" customWidth="1"/>
  </cols>
  <sheetData>
    <row r="1" spans="1:3" x14ac:dyDescent="0.3">
      <c r="B1" s="1" t="s">
        <v>33</v>
      </c>
    </row>
    <row r="2" spans="1:3" s="17" customFormat="1" x14ac:dyDescent="0.3">
      <c r="A2" s="16"/>
      <c r="B2" s="27">
        <v>44593</v>
      </c>
      <c r="C2" s="18"/>
    </row>
    <row r="3" spans="1:3" x14ac:dyDescent="0.3">
      <c r="A3" s="13" t="s">
        <v>0</v>
      </c>
      <c r="B3" s="1" t="s">
        <v>15</v>
      </c>
      <c r="C3" s="4" t="s">
        <v>22</v>
      </c>
    </row>
    <row r="4" spans="1:3" x14ac:dyDescent="0.3">
      <c r="A4" s="14" t="s">
        <v>13</v>
      </c>
      <c r="C4" s="4"/>
    </row>
    <row r="5" spans="1:3" x14ac:dyDescent="0.3">
      <c r="A5" s="10" t="s">
        <v>2</v>
      </c>
      <c r="B5" t="s">
        <v>7</v>
      </c>
      <c r="C5" s="5">
        <v>3920</v>
      </c>
    </row>
    <row r="6" spans="1:3" x14ac:dyDescent="0.3">
      <c r="A6" s="11">
        <v>44683</v>
      </c>
      <c r="B6" t="s">
        <v>8</v>
      </c>
      <c r="C6" s="5">
        <v>3000</v>
      </c>
    </row>
    <row r="7" spans="1:3" x14ac:dyDescent="0.3">
      <c r="A7" s="11" t="s">
        <v>20</v>
      </c>
      <c r="B7" t="s">
        <v>21</v>
      </c>
      <c r="C7" s="5">
        <v>1000</v>
      </c>
    </row>
    <row r="9" spans="1:3" x14ac:dyDescent="0.3">
      <c r="A9" s="15" t="s">
        <v>17</v>
      </c>
      <c r="C9" s="4">
        <f>SUM(C5:C7)</f>
        <v>7920</v>
      </c>
    </row>
    <row r="10" spans="1:3" x14ac:dyDescent="0.3">
      <c r="A10" s="11"/>
      <c r="C10" s="5"/>
    </row>
    <row r="11" spans="1:3" x14ac:dyDescent="0.3">
      <c r="A11" s="15" t="s">
        <v>14</v>
      </c>
      <c r="C11" s="5"/>
    </row>
    <row r="12" spans="1:3" x14ac:dyDescent="0.3">
      <c r="A12" s="10" t="s">
        <v>2</v>
      </c>
      <c r="B12" t="s">
        <v>3</v>
      </c>
      <c r="C12" s="5">
        <v>1310</v>
      </c>
    </row>
    <row r="13" spans="1:3" x14ac:dyDescent="0.3">
      <c r="A13" s="11">
        <v>44714</v>
      </c>
      <c r="B13" t="s">
        <v>3</v>
      </c>
      <c r="C13" s="5">
        <v>1015</v>
      </c>
    </row>
    <row r="14" spans="1:3" x14ac:dyDescent="0.3">
      <c r="A14" s="11" t="s">
        <v>19</v>
      </c>
      <c r="B14" t="s">
        <v>3</v>
      </c>
      <c r="C14" s="5">
        <v>1210</v>
      </c>
    </row>
    <row r="15" spans="1:3" x14ac:dyDescent="0.3">
      <c r="A15" s="11" t="s">
        <v>27</v>
      </c>
      <c r="B15" t="s">
        <v>3</v>
      </c>
      <c r="C15" s="5">
        <v>2020</v>
      </c>
    </row>
    <row r="16" spans="1:3" x14ac:dyDescent="0.3">
      <c r="A16" s="11" t="s">
        <v>23</v>
      </c>
      <c r="B16" t="s">
        <v>3</v>
      </c>
      <c r="C16" s="5">
        <v>3000</v>
      </c>
    </row>
    <row r="17" spans="1:3" x14ac:dyDescent="0.3">
      <c r="A17" s="11" t="s">
        <v>35</v>
      </c>
      <c r="B17" t="s">
        <v>36</v>
      </c>
      <c r="C17" s="5">
        <v>4600</v>
      </c>
    </row>
    <row r="18" spans="1:3" x14ac:dyDescent="0.3">
      <c r="A18" s="11"/>
      <c r="C18" s="5"/>
    </row>
    <row r="19" spans="1:3" s="2" customFormat="1" x14ac:dyDescent="0.3">
      <c r="A19" s="15" t="s">
        <v>16</v>
      </c>
      <c r="C19" s="6">
        <f>SUM(C12:C17)</f>
        <v>13155</v>
      </c>
    </row>
    <row r="20" spans="1:3" x14ac:dyDescent="0.3">
      <c r="A20" s="11"/>
      <c r="C20" s="5"/>
    </row>
    <row r="21" spans="1:3" s="1" customFormat="1" x14ac:dyDescent="0.3">
      <c r="A21" s="13" t="s">
        <v>9</v>
      </c>
      <c r="B21" s="1" t="s">
        <v>38</v>
      </c>
      <c r="C21" s="4">
        <f>SUM(C9+C19)</f>
        <v>21075</v>
      </c>
    </row>
    <row r="22" spans="1:3" x14ac:dyDescent="0.3">
      <c r="C22" s="5"/>
    </row>
    <row r="23" spans="1:3" x14ac:dyDescent="0.3">
      <c r="C23" s="5"/>
    </row>
    <row r="24" spans="1:3" s="1" customFormat="1" x14ac:dyDescent="0.3">
      <c r="A24" s="13" t="s">
        <v>1</v>
      </c>
      <c r="C24" s="4"/>
    </row>
    <row r="25" spans="1:3" s="1" customFormat="1" x14ac:dyDescent="0.3">
      <c r="A25" s="13" t="s">
        <v>0</v>
      </c>
      <c r="B25" s="1" t="s">
        <v>15</v>
      </c>
      <c r="C25" s="4" t="s">
        <v>18</v>
      </c>
    </row>
    <row r="26" spans="1:3" s="1" customFormat="1" x14ac:dyDescent="0.3">
      <c r="A26" s="13"/>
      <c r="B26" s="1" t="s">
        <v>28</v>
      </c>
      <c r="C26" s="4"/>
    </row>
    <row r="27" spans="1:3" x14ac:dyDescent="0.3">
      <c r="A27" s="10" t="s">
        <v>2</v>
      </c>
      <c r="B27" t="s">
        <v>5</v>
      </c>
      <c r="C27" s="5">
        <v>3000</v>
      </c>
    </row>
    <row r="28" spans="1:3" x14ac:dyDescent="0.3">
      <c r="A28" s="11">
        <v>44714</v>
      </c>
      <c r="B28" t="s">
        <v>5</v>
      </c>
      <c r="C28" s="5">
        <v>3000</v>
      </c>
    </row>
    <row r="29" spans="1:3" x14ac:dyDescent="0.3">
      <c r="A29" s="11" t="s">
        <v>19</v>
      </c>
      <c r="B29" t="s">
        <v>5</v>
      </c>
      <c r="C29" s="5">
        <v>2000</v>
      </c>
    </row>
    <row r="30" spans="1:3" x14ac:dyDescent="0.3">
      <c r="A30" s="11" t="s">
        <v>27</v>
      </c>
      <c r="B30" t="s">
        <v>32</v>
      </c>
      <c r="C30" s="5">
        <v>1000</v>
      </c>
    </row>
    <row r="31" spans="1:3" x14ac:dyDescent="0.3">
      <c r="A31" s="11" t="s">
        <v>23</v>
      </c>
      <c r="B31" t="s">
        <v>24</v>
      </c>
      <c r="C31" s="5">
        <v>3000</v>
      </c>
    </row>
    <row r="33" spans="1:6" x14ac:dyDescent="0.3">
      <c r="A33" s="11"/>
      <c r="C33" s="5"/>
    </row>
    <row r="34" spans="1:6" s="1" customFormat="1" x14ac:dyDescent="0.3">
      <c r="A34" s="12" t="s">
        <v>30</v>
      </c>
      <c r="C34" s="4">
        <f>SUM(C27:C31)</f>
        <v>12000</v>
      </c>
    </row>
    <row r="35" spans="1:6" x14ac:dyDescent="0.3">
      <c r="A35" s="11"/>
      <c r="B35" s="1" t="s">
        <v>29</v>
      </c>
      <c r="C35" s="5"/>
    </row>
    <row r="36" spans="1:6" x14ac:dyDescent="0.3">
      <c r="A36" s="11">
        <v>44714</v>
      </c>
      <c r="B36" t="s">
        <v>4</v>
      </c>
      <c r="C36" s="5">
        <v>895</v>
      </c>
      <c r="F36" s="7" t="s">
        <v>43</v>
      </c>
    </row>
    <row r="37" spans="1:6" x14ac:dyDescent="0.3">
      <c r="A37" s="10" t="s">
        <v>2</v>
      </c>
      <c r="B37" t="s">
        <v>4</v>
      </c>
      <c r="C37" s="5">
        <v>800</v>
      </c>
    </row>
    <row r="38" spans="1:6" x14ac:dyDescent="0.3">
      <c r="A38" s="11" t="s">
        <v>19</v>
      </c>
      <c r="B38" t="s">
        <v>4</v>
      </c>
      <c r="C38" s="5">
        <v>900</v>
      </c>
    </row>
    <row r="39" spans="1:6" x14ac:dyDescent="0.3">
      <c r="A39" s="11" t="s">
        <v>27</v>
      </c>
      <c r="B39" t="s">
        <v>4</v>
      </c>
      <c r="C39" s="5">
        <v>900</v>
      </c>
    </row>
    <row r="40" spans="1:6" x14ac:dyDescent="0.3">
      <c r="A40" s="11"/>
      <c r="C40" s="5"/>
    </row>
    <row r="41" spans="1:6" s="1" customFormat="1" x14ac:dyDescent="0.3">
      <c r="A41" s="12" t="s">
        <v>30</v>
      </c>
      <c r="C41" s="4">
        <f>SUM(C36:C39)</f>
        <v>3495</v>
      </c>
    </row>
    <row r="42" spans="1:6" s="1" customFormat="1" x14ac:dyDescent="0.3">
      <c r="A42" s="12"/>
      <c r="C42" s="4"/>
    </row>
    <row r="43" spans="1:6" s="1" customFormat="1" x14ac:dyDescent="0.3">
      <c r="A43" s="13" t="s">
        <v>31</v>
      </c>
      <c r="C43" s="4"/>
    </row>
    <row r="44" spans="1:6" x14ac:dyDescent="0.3">
      <c r="A44" s="10" t="s">
        <v>2</v>
      </c>
      <c r="B44" t="s">
        <v>6</v>
      </c>
      <c r="C44" s="5">
        <v>50</v>
      </c>
    </row>
    <row r="45" spans="1:6" x14ac:dyDescent="0.3">
      <c r="A45" s="11">
        <v>44683</v>
      </c>
      <c r="B45" t="s">
        <v>12</v>
      </c>
      <c r="C45" s="5">
        <v>95</v>
      </c>
    </row>
    <row r="46" spans="1:6" x14ac:dyDescent="0.3">
      <c r="A46" s="10" t="s">
        <v>2</v>
      </c>
      <c r="B46" t="s">
        <v>11</v>
      </c>
      <c r="C46" s="5">
        <v>70</v>
      </c>
    </row>
    <row r="47" spans="1:6" x14ac:dyDescent="0.3">
      <c r="A47" s="11" t="s">
        <v>25</v>
      </c>
      <c r="B47" t="s">
        <v>26</v>
      </c>
      <c r="C47" s="5">
        <v>50</v>
      </c>
    </row>
    <row r="48" spans="1:6" x14ac:dyDescent="0.3">
      <c r="A48" s="11" t="s">
        <v>34</v>
      </c>
      <c r="B48" t="s">
        <v>26</v>
      </c>
      <c r="C48" s="5">
        <v>70</v>
      </c>
    </row>
    <row r="49" spans="1:6" x14ac:dyDescent="0.3">
      <c r="A49" s="11" t="s">
        <v>35</v>
      </c>
      <c r="B49" t="s">
        <v>37</v>
      </c>
      <c r="C49" s="5">
        <v>400</v>
      </c>
    </row>
    <row r="50" spans="1:6" x14ac:dyDescent="0.3">
      <c r="A50" s="11"/>
      <c r="B50" t="s">
        <v>45</v>
      </c>
      <c r="C50" s="5">
        <f>51+51+51</f>
        <v>153</v>
      </c>
    </row>
    <row r="52" spans="1:6" x14ac:dyDescent="0.3">
      <c r="A52" s="11"/>
      <c r="C52" s="5"/>
    </row>
    <row r="53" spans="1:6" s="1" customFormat="1" x14ac:dyDescent="0.3">
      <c r="A53" s="13" t="s">
        <v>30</v>
      </c>
      <c r="C53" s="4">
        <f ca="1">SUM(C44:C97)</f>
        <v>1059</v>
      </c>
    </row>
    <row r="54" spans="1:6" s="1" customFormat="1" x14ac:dyDescent="0.3">
      <c r="A54" s="13"/>
      <c r="C54" s="4"/>
    </row>
    <row r="55" spans="1:6" s="1" customFormat="1" x14ac:dyDescent="0.3">
      <c r="A55" s="13" t="s">
        <v>39</v>
      </c>
      <c r="B55" s="1" t="s">
        <v>40</v>
      </c>
      <c r="C55" s="4">
        <f ca="1">SUM(C34+C41+C53)</f>
        <v>19554</v>
      </c>
      <c r="F55" s="1" t="s">
        <v>42</v>
      </c>
    </row>
    <row r="56" spans="1:6" x14ac:dyDescent="0.3">
      <c r="C56" s="5"/>
    </row>
    <row r="57" spans="1:6" s="1" customFormat="1" x14ac:dyDescent="0.3">
      <c r="A57" s="13" t="s">
        <v>10</v>
      </c>
      <c r="C57" s="4">
        <f ca="1">SUM(C21-C55)</f>
        <v>4551</v>
      </c>
    </row>
    <row r="59" spans="1:6" s="17" customFormat="1" x14ac:dyDescent="0.3">
      <c r="A59" s="16"/>
      <c r="C59" s="18"/>
    </row>
    <row r="60" spans="1:6" x14ac:dyDescent="0.3">
      <c r="B60" s="8">
        <v>44621</v>
      </c>
    </row>
    <row r="61" spans="1:6" x14ac:dyDescent="0.3">
      <c r="A61" s="13" t="s">
        <v>0</v>
      </c>
      <c r="B61" s="1" t="s">
        <v>15</v>
      </c>
      <c r="C61" s="4" t="s">
        <v>22</v>
      </c>
    </row>
    <row r="62" spans="1:6" x14ac:dyDescent="0.3">
      <c r="A62" s="13"/>
      <c r="B62" s="1" t="s">
        <v>48</v>
      </c>
      <c r="C62" s="4"/>
    </row>
    <row r="63" spans="1:6" x14ac:dyDescent="0.3">
      <c r="A63" s="13"/>
      <c r="B63" s="1" t="s">
        <v>52</v>
      </c>
      <c r="C63" s="4">
        <v>4551</v>
      </c>
    </row>
    <row r="64" spans="1:6" s="1" customFormat="1" x14ac:dyDescent="0.3">
      <c r="A64" s="13" t="s">
        <v>13</v>
      </c>
      <c r="C64" s="9"/>
    </row>
    <row r="65" spans="1:3" x14ac:dyDescent="0.3">
      <c r="A65" s="11">
        <v>44684</v>
      </c>
      <c r="B65" t="s">
        <v>44</v>
      </c>
      <c r="C65" s="5">
        <v>3030</v>
      </c>
    </row>
    <row r="66" spans="1:3" x14ac:dyDescent="0.3">
      <c r="A66" s="11">
        <v>44898</v>
      </c>
      <c r="B66" s="19" t="s">
        <v>57</v>
      </c>
      <c r="C66" s="5">
        <v>300</v>
      </c>
    </row>
    <row r="67" spans="1:3" x14ac:dyDescent="0.3">
      <c r="A67" s="11" t="s">
        <v>54</v>
      </c>
      <c r="B67" s="19" t="s">
        <v>55</v>
      </c>
      <c r="C67" s="5">
        <v>2030</v>
      </c>
    </row>
    <row r="68" spans="1:3" x14ac:dyDescent="0.3">
      <c r="A68" s="11">
        <v>44565</v>
      </c>
      <c r="B68" s="19" t="s">
        <v>69</v>
      </c>
      <c r="C68" s="5">
        <v>3500</v>
      </c>
    </row>
    <row r="69" spans="1:3" s="1" customFormat="1" x14ac:dyDescent="0.3">
      <c r="A69" s="12" t="s">
        <v>30</v>
      </c>
      <c r="C69" s="4">
        <f>SUM(C65:C68)</f>
        <v>8860</v>
      </c>
    </row>
    <row r="71" spans="1:3" s="1" customFormat="1" x14ac:dyDescent="0.3">
      <c r="A71" s="13" t="s">
        <v>47</v>
      </c>
      <c r="C71" s="9"/>
    </row>
    <row r="72" spans="1:3" x14ac:dyDescent="0.3">
      <c r="A72" s="11">
        <v>44715</v>
      </c>
      <c r="B72" t="s">
        <v>47</v>
      </c>
      <c r="C72" s="3">
        <v>1360</v>
      </c>
    </row>
    <row r="73" spans="1:3" x14ac:dyDescent="0.3">
      <c r="A73" s="11" t="s">
        <v>56</v>
      </c>
      <c r="B73" t="s">
        <v>47</v>
      </c>
      <c r="C73" s="3">
        <v>270</v>
      </c>
    </row>
    <row r="74" spans="1:3" x14ac:dyDescent="0.3">
      <c r="A74" s="11" t="s">
        <v>64</v>
      </c>
      <c r="B74" t="s">
        <v>47</v>
      </c>
      <c r="C74" s="3">
        <v>3900</v>
      </c>
    </row>
    <row r="75" spans="1:3" x14ac:dyDescent="0.3">
      <c r="A75" s="10" t="s">
        <v>66</v>
      </c>
      <c r="B75" t="s">
        <v>67</v>
      </c>
      <c r="C75" s="3">
        <v>5435</v>
      </c>
    </row>
    <row r="76" spans="1:3" s="1" customFormat="1" x14ac:dyDescent="0.3">
      <c r="A76" s="13" t="s">
        <v>30</v>
      </c>
      <c r="C76" s="9">
        <f>SUM(C72:C75)</f>
        <v>10965</v>
      </c>
    </row>
    <row r="78" spans="1:3" s="1" customFormat="1" x14ac:dyDescent="0.3">
      <c r="A78" s="13" t="s">
        <v>9</v>
      </c>
      <c r="C78" s="9">
        <f>SUM(C63+C69+C76)</f>
        <v>24376</v>
      </c>
    </row>
    <row r="80" spans="1:3" s="1" customFormat="1" x14ac:dyDescent="0.3">
      <c r="A80" s="13"/>
      <c r="B80" s="1" t="s">
        <v>1</v>
      </c>
      <c r="C80" s="9"/>
    </row>
    <row r="81" spans="1:3" s="1" customFormat="1" x14ac:dyDescent="0.3">
      <c r="A81" s="13" t="s">
        <v>5</v>
      </c>
      <c r="C81" s="9"/>
    </row>
    <row r="82" spans="1:3" x14ac:dyDescent="0.3">
      <c r="A82" s="11">
        <v>44623</v>
      </c>
      <c r="B82" t="s">
        <v>41</v>
      </c>
      <c r="C82" s="5">
        <v>3000</v>
      </c>
    </row>
    <row r="83" spans="1:3" x14ac:dyDescent="0.3">
      <c r="A83" s="11">
        <v>44715</v>
      </c>
      <c r="B83" t="s">
        <v>50</v>
      </c>
      <c r="C83" s="3">
        <v>10000</v>
      </c>
    </row>
    <row r="84" spans="1:3" x14ac:dyDescent="0.3">
      <c r="A84" s="11" t="s">
        <v>65</v>
      </c>
      <c r="B84" t="s">
        <v>50</v>
      </c>
      <c r="C84" s="3">
        <v>2000</v>
      </c>
    </row>
    <row r="85" spans="1:3" s="1" customFormat="1" x14ac:dyDescent="0.3">
      <c r="A85" s="12" t="s">
        <v>53</v>
      </c>
      <c r="C85" s="9">
        <f>SUM(C82:C84)</f>
        <v>15000</v>
      </c>
    </row>
    <row r="87" spans="1:3" s="1" customFormat="1" x14ac:dyDescent="0.3">
      <c r="A87" s="13" t="s">
        <v>29</v>
      </c>
      <c r="C87" s="9"/>
    </row>
    <row r="88" spans="1:3" x14ac:dyDescent="0.3">
      <c r="A88" s="11">
        <v>44715</v>
      </c>
      <c r="B88" t="s">
        <v>4</v>
      </c>
      <c r="C88" s="3">
        <v>165</v>
      </c>
    </row>
    <row r="89" spans="1:3" x14ac:dyDescent="0.3">
      <c r="A89" s="11" t="s">
        <v>56</v>
      </c>
      <c r="B89" t="s">
        <v>4</v>
      </c>
      <c r="C89" s="3">
        <v>300</v>
      </c>
    </row>
    <row r="90" spans="1:3" x14ac:dyDescent="0.3">
      <c r="A90" s="11" t="s">
        <v>58</v>
      </c>
      <c r="B90" t="s">
        <v>59</v>
      </c>
      <c r="C90" s="3">
        <v>800</v>
      </c>
    </row>
    <row r="91" spans="1:3" x14ac:dyDescent="0.3">
      <c r="A91" s="10" t="s">
        <v>62</v>
      </c>
      <c r="B91" t="s">
        <v>63</v>
      </c>
      <c r="C91" s="3">
        <v>300</v>
      </c>
    </row>
    <row r="92" spans="1:3" x14ac:dyDescent="0.3">
      <c r="A92" s="10" t="s">
        <v>66</v>
      </c>
      <c r="B92" t="s">
        <v>68</v>
      </c>
      <c r="C92" s="3">
        <v>230</v>
      </c>
    </row>
    <row r="94" spans="1:3" s="1" customFormat="1" x14ac:dyDescent="0.3">
      <c r="A94" s="13" t="s">
        <v>30</v>
      </c>
      <c r="C94" s="9">
        <f>SUM(C88:C92)</f>
        <v>1795</v>
      </c>
    </row>
    <row r="96" spans="1:3" s="1" customFormat="1" x14ac:dyDescent="0.3">
      <c r="A96" s="13" t="s">
        <v>31</v>
      </c>
      <c r="C96" s="9"/>
    </row>
    <row r="97" spans="1:3" x14ac:dyDescent="0.3">
      <c r="A97" s="11">
        <v>44684</v>
      </c>
      <c r="B97" t="s">
        <v>46</v>
      </c>
      <c r="C97" s="5">
        <v>120</v>
      </c>
    </row>
    <row r="98" spans="1:3" x14ac:dyDescent="0.3">
      <c r="A98" s="11">
        <v>44684</v>
      </c>
      <c r="B98" t="s">
        <v>49</v>
      </c>
      <c r="C98" s="3">
        <v>200</v>
      </c>
    </row>
    <row r="99" spans="1:3" x14ac:dyDescent="0.3">
      <c r="A99" s="11">
        <v>44715</v>
      </c>
      <c r="B99" t="s">
        <v>45</v>
      </c>
      <c r="C99" s="3">
        <f>51+87+27+12+32</f>
        <v>209</v>
      </c>
    </row>
    <row r="100" spans="1:3" x14ac:dyDescent="0.3">
      <c r="A100" s="11" t="s">
        <v>60</v>
      </c>
      <c r="B100" t="s">
        <v>61</v>
      </c>
      <c r="C100" s="3">
        <v>75</v>
      </c>
    </row>
    <row r="101" spans="1:3" x14ac:dyDescent="0.3">
      <c r="A101" s="11" t="s">
        <v>64</v>
      </c>
      <c r="B101" t="s">
        <v>49</v>
      </c>
      <c r="C101" s="3">
        <v>200</v>
      </c>
    </row>
    <row r="102" spans="1:3" x14ac:dyDescent="0.3">
      <c r="A102" s="11" t="s">
        <v>66</v>
      </c>
      <c r="B102" t="s">
        <v>49</v>
      </c>
      <c r="C102" s="3">
        <v>200</v>
      </c>
    </row>
    <row r="103" spans="1:3" x14ac:dyDescent="0.3">
      <c r="A103" s="11"/>
    </row>
    <row r="104" spans="1:3" s="1" customFormat="1" x14ac:dyDescent="0.3">
      <c r="A104" s="13" t="s">
        <v>30</v>
      </c>
      <c r="C104" s="9">
        <f>SUM(C97:C103)</f>
        <v>1004</v>
      </c>
    </row>
    <row r="105" spans="1:3" s="1" customFormat="1" x14ac:dyDescent="0.3">
      <c r="A105" s="13"/>
      <c r="C105" s="9"/>
    </row>
    <row r="106" spans="1:3" s="1" customFormat="1" x14ac:dyDescent="0.3">
      <c r="A106" s="13" t="s">
        <v>39</v>
      </c>
      <c r="B106" s="1" t="s">
        <v>51</v>
      </c>
      <c r="C106" s="9">
        <f>SUM(C85+C94+C104)</f>
        <v>17799</v>
      </c>
    </row>
    <row r="108" spans="1:3" s="1" customFormat="1" x14ac:dyDescent="0.3">
      <c r="A108" s="13" t="s">
        <v>10</v>
      </c>
      <c r="C108" s="9">
        <f>SUM(C78-C106)</f>
        <v>6577</v>
      </c>
    </row>
    <row r="111" spans="1:3" s="17" customFormat="1" x14ac:dyDescent="0.3">
      <c r="A111" s="16"/>
      <c r="C111" s="18"/>
    </row>
    <row r="113" spans="1:3" s="1" customFormat="1" x14ac:dyDescent="0.3">
      <c r="A113" s="13"/>
      <c r="B113" s="8">
        <v>44652</v>
      </c>
      <c r="C113" s="9"/>
    </row>
    <row r="114" spans="1:3" s="2" customFormat="1" x14ac:dyDescent="0.3">
      <c r="A114" s="14" t="s">
        <v>0</v>
      </c>
      <c r="B114" s="2" t="s">
        <v>15</v>
      </c>
      <c r="C114" s="20" t="s">
        <v>18</v>
      </c>
    </row>
    <row r="115" spans="1:3" x14ac:dyDescent="0.3">
      <c r="B115" t="s">
        <v>48</v>
      </c>
    </row>
    <row r="116" spans="1:3" x14ac:dyDescent="0.3">
      <c r="A116" s="11">
        <v>44596</v>
      </c>
      <c r="B116" t="s">
        <v>70</v>
      </c>
      <c r="C116" s="3">
        <v>6577</v>
      </c>
    </row>
    <row r="118" spans="1:3" x14ac:dyDescent="0.3">
      <c r="A118" s="13" t="s">
        <v>13</v>
      </c>
    </row>
    <row r="119" spans="1:3" x14ac:dyDescent="0.3">
      <c r="A119" s="24" t="s">
        <v>83</v>
      </c>
      <c r="B119" t="s">
        <v>84</v>
      </c>
      <c r="C119" s="3">
        <v>1027</v>
      </c>
    </row>
    <row r="120" spans="1:3" x14ac:dyDescent="0.3">
      <c r="A120" s="13"/>
    </row>
    <row r="121" spans="1:3" s="1" customFormat="1" x14ac:dyDescent="0.3">
      <c r="A121" s="13" t="s">
        <v>30</v>
      </c>
      <c r="C121" s="9">
        <f>SUM(C119+C120)</f>
        <v>1027</v>
      </c>
    </row>
    <row r="123" spans="1:3" x14ac:dyDescent="0.3">
      <c r="A123" s="13" t="s">
        <v>47</v>
      </c>
    </row>
    <row r="124" spans="1:3" x14ac:dyDescent="0.3">
      <c r="A124" s="11">
        <v>44624</v>
      </c>
      <c r="B124" t="s">
        <v>74</v>
      </c>
      <c r="C124" s="3">
        <v>2990</v>
      </c>
    </row>
    <row r="125" spans="1:3" x14ac:dyDescent="0.3">
      <c r="A125" s="11">
        <v>44838</v>
      </c>
      <c r="B125" t="s">
        <v>74</v>
      </c>
      <c r="C125" s="3">
        <v>3065</v>
      </c>
    </row>
    <row r="126" spans="1:3" x14ac:dyDescent="0.3">
      <c r="A126" s="11" t="s">
        <v>82</v>
      </c>
      <c r="B126" t="s">
        <v>74</v>
      </c>
      <c r="C126" s="3">
        <v>895</v>
      </c>
    </row>
    <row r="127" spans="1:3" x14ac:dyDescent="0.3">
      <c r="A127" s="11" t="s">
        <v>86</v>
      </c>
      <c r="B127" t="s">
        <v>74</v>
      </c>
      <c r="C127" s="3">
        <v>1705</v>
      </c>
    </row>
    <row r="128" spans="1:3" x14ac:dyDescent="0.3">
      <c r="A128" s="11" t="s">
        <v>90</v>
      </c>
      <c r="B128" t="s">
        <v>3</v>
      </c>
      <c r="C128" s="3">
        <v>3000</v>
      </c>
    </row>
    <row r="129" spans="1:3" x14ac:dyDescent="0.3">
      <c r="A129" s="11"/>
    </row>
    <row r="130" spans="1:3" s="1" customFormat="1" x14ac:dyDescent="0.3">
      <c r="A130" s="13" t="s">
        <v>30</v>
      </c>
      <c r="C130" s="9">
        <f>SUM(C124:C128)</f>
        <v>11655</v>
      </c>
    </row>
    <row r="131" spans="1:3" s="1" customFormat="1" x14ac:dyDescent="0.3">
      <c r="A131" s="13"/>
      <c r="C131" s="9"/>
    </row>
    <row r="132" spans="1:3" s="1" customFormat="1" x14ac:dyDescent="0.3">
      <c r="A132" s="13" t="s">
        <v>9</v>
      </c>
      <c r="C132" s="9">
        <f>SUM(C116+C121+C130)</f>
        <v>19259</v>
      </c>
    </row>
    <row r="134" spans="1:3" s="1" customFormat="1" x14ac:dyDescent="0.3">
      <c r="B134" s="23" t="s">
        <v>1</v>
      </c>
      <c r="C134" s="9"/>
    </row>
    <row r="136" spans="1:3" s="1" customFormat="1" x14ac:dyDescent="0.3">
      <c r="A136" s="13" t="s">
        <v>5</v>
      </c>
      <c r="C136" s="9"/>
    </row>
    <row r="137" spans="1:3" s="19" customFormat="1" x14ac:dyDescent="0.3">
      <c r="A137" s="21">
        <v>44655</v>
      </c>
      <c r="B137" s="19" t="s">
        <v>73</v>
      </c>
      <c r="C137" s="22">
        <v>10000</v>
      </c>
    </row>
    <row r="138" spans="1:3" s="19" customFormat="1" x14ac:dyDescent="0.3">
      <c r="A138" s="21" t="s">
        <v>82</v>
      </c>
      <c r="B138" s="19" t="s">
        <v>81</v>
      </c>
      <c r="C138" s="22">
        <v>2000</v>
      </c>
    </row>
    <row r="139" spans="1:3" s="19" customFormat="1" x14ac:dyDescent="0.3">
      <c r="A139" s="21"/>
      <c r="C139" s="22"/>
    </row>
    <row r="140" spans="1:3" s="1" customFormat="1" x14ac:dyDescent="0.3">
      <c r="A140" s="12" t="s">
        <v>75</v>
      </c>
      <c r="C140" s="9">
        <f>SUM(C137:C139)</f>
        <v>12000</v>
      </c>
    </row>
    <row r="142" spans="1:3" s="1" customFormat="1" x14ac:dyDescent="0.3">
      <c r="A142" s="13" t="s">
        <v>29</v>
      </c>
      <c r="C142" s="9"/>
    </row>
    <row r="143" spans="1:3" x14ac:dyDescent="0.3">
      <c r="A143" s="11">
        <v>44624</v>
      </c>
      <c r="B143" t="s">
        <v>71</v>
      </c>
      <c r="C143" s="3">
        <v>235</v>
      </c>
    </row>
    <row r="144" spans="1:3" x14ac:dyDescent="0.3">
      <c r="A144" s="11">
        <v>44837</v>
      </c>
      <c r="B144" t="s">
        <v>71</v>
      </c>
      <c r="C144" s="3">
        <v>305</v>
      </c>
    </row>
    <row r="145" spans="1:3" x14ac:dyDescent="0.3">
      <c r="A145" s="11" t="s">
        <v>86</v>
      </c>
      <c r="B145" t="s">
        <v>88</v>
      </c>
      <c r="C145" s="3">
        <v>235</v>
      </c>
    </row>
    <row r="146" spans="1:3" s="1" customFormat="1" x14ac:dyDescent="0.3">
      <c r="A146" s="13" t="s">
        <v>30</v>
      </c>
      <c r="C146" s="9">
        <f>SUM(C143:C145)</f>
        <v>775</v>
      </c>
    </row>
    <row r="148" spans="1:3" x14ac:dyDescent="0.3">
      <c r="A148" s="13" t="s">
        <v>31</v>
      </c>
    </row>
    <row r="149" spans="1:3" x14ac:dyDescent="0.3">
      <c r="A149" s="11">
        <v>44596</v>
      </c>
      <c r="B149" t="s">
        <v>72</v>
      </c>
      <c r="C149" s="3">
        <v>100</v>
      </c>
    </row>
    <row r="150" spans="1:3" x14ac:dyDescent="0.3">
      <c r="A150" s="11">
        <v>44624</v>
      </c>
      <c r="B150" t="s">
        <v>76</v>
      </c>
      <c r="C150" s="3">
        <v>400</v>
      </c>
    </row>
    <row r="151" spans="1:3" x14ac:dyDescent="0.3">
      <c r="A151" s="11">
        <v>44808</v>
      </c>
      <c r="B151" t="s">
        <v>77</v>
      </c>
      <c r="C151" s="3">
        <v>80</v>
      </c>
    </row>
    <row r="152" spans="1:3" x14ac:dyDescent="0.3">
      <c r="A152" s="11">
        <v>44838</v>
      </c>
      <c r="B152" t="s">
        <v>78</v>
      </c>
      <c r="C152" s="3">
        <v>400</v>
      </c>
    </row>
    <row r="153" spans="1:3" x14ac:dyDescent="0.3">
      <c r="A153" s="11" t="s">
        <v>79</v>
      </c>
      <c r="B153" t="s">
        <v>80</v>
      </c>
      <c r="C153" s="3">
        <f>SUM(459*2+ 115+133+99+27+500+745)</f>
        <v>2537</v>
      </c>
    </row>
    <row r="154" spans="1:3" x14ac:dyDescent="0.3">
      <c r="A154" s="11" t="s">
        <v>82</v>
      </c>
      <c r="B154" t="s">
        <v>85</v>
      </c>
      <c r="C154" s="3">
        <v>800</v>
      </c>
    </row>
    <row r="155" spans="1:3" x14ac:dyDescent="0.3">
      <c r="A155" s="11" t="s">
        <v>87</v>
      </c>
      <c r="B155" t="s">
        <v>89</v>
      </c>
      <c r="C155" s="3">
        <v>530</v>
      </c>
    </row>
    <row r="156" spans="1:3" x14ac:dyDescent="0.3">
      <c r="A156" s="11">
        <v>44655</v>
      </c>
      <c r="B156" t="s">
        <v>45</v>
      </c>
      <c r="C156" s="3">
        <f>87+32+12</f>
        <v>131</v>
      </c>
    </row>
    <row r="157" spans="1:3" s="1" customFormat="1" x14ac:dyDescent="0.3">
      <c r="A157" s="13" t="s">
        <v>30</v>
      </c>
      <c r="C157" s="9">
        <f>SUM(C149:C156)</f>
        <v>4978</v>
      </c>
    </row>
    <row r="159" spans="1:3" s="1" customFormat="1" x14ac:dyDescent="0.3">
      <c r="A159" s="13" t="s">
        <v>39</v>
      </c>
      <c r="C159" s="9">
        <f>SUM(C140+C146+C157)</f>
        <v>17753</v>
      </c>
    </row>
    <row r="161" spans="1:3" s="1" customFormat="1" x14ac:dyDescent="0.3">
      <c r="A161" s="13" t="s">
        <v>10</v>
      </c>
      <c r="C161" s="9">
        <f>SUM(C132-C159)</f>
        <v>1506</v>
      </c>
    </row>
    <row r="164" spans="1:3" s="17" customFormat="1" x14ac:dyDescent="0.3">
      <c r="A164" s="16"/>
      <c r="C164" s="18"/>
    </row>
    <row r="166" spans="1:3" x14ac:dyDescent="0.3">
      <c r="B166" s="8">
        <v>44682</v>
      </c>
    </row>
    <row r="167" spans="1:3" s="2" customFormat="1" x14ac:dyDescent="0.3">
      <c r="A167" s="14" t="s">
        <v>0</v>
      </c>
      <c r="B167" s="2" t="s">
        <v>15</v>
      </c>
      <c r="C167" s="20" t="s">
        <v>18</v>
      </c>
    </row>
    <row r="168" spans="1:3" s="2" customFormat="1" x14ac:dyDescent="0.3">
      <c r="A168" s="14"/>
      <c r="B168" s="2" t="s">
        <v>48</v>
      </c>
      <c r="C168" s="20"/>
    </row>
    <row r="169" spans="1:3" x14ac:dyDescent="0.3">
      <c r="A169" s="11">
        <v>44566</v>
      </c>
      <c r="B169" t="s">
        <v>107</v>
      </c>
      <c r="C169" s="3">
        <v>1506</v>
      </c>
    </row>
    <row r="171" spans="1:3" x14ac:dyDescent="0.3">
      <c r="A171" s="14" t="s">
        <v>13</v>
      </c>
    </row>
    <row r="173" spans="1:3" x14ac:dyDescent="0.3">
      <c r="A173" s="10" t="s">
        <v>30</v>
      </c>
      <c r="C173" s="3">
        <v>0</v>
      </c>
    </row>
    <row r="175" spans="1:3" s="25" customFormat="1" x14ac:dyDescent="0.3">
      <c r="A175" s="14" t="s">
        <v>91</v>
      </c>
      <c r="C175" s="26"/>
    </row>
    <row r="176" spans="1:3" x14ac:dyDescent="0.3">
      <c r="A176" s="11">
        <v>44566</v>
      </c>
      <c r="B176" t="s">
        <v>91</v>
      </c>
      <c r="C176" s="3">
        <v>3755</v>
      </c>
    </row>
    <row r="177" spans="1:3" x14ac:dyDescent="0.3">
      <c r="A177" s="11">
        <v>44778</v>
      </c>
      <c r="B177" t="s">
        <v>91</v>
      </c>
      <c r="C177" s="3">
        <v>140</v>
      </c>
    </row>
    <row r="178" spans="1:3" x14ac:dyDescent="0.3">
      <c r="A178" s="11" t="s">
        <v>101</v>
      </c>
      <c r="B178" t="s">
        <v>102</v>
      </c>
      <c r="C178" s="3">
        <v>5000</v>
      </c>
    </row>
    <row r="179" spans="1:3" x14ac:dyDescent="0.3">
      <c r="A179" s="11" t="s">
        <v>100</v>
      </c>
      <c r="B179" t="s">
        <v>91</v>
      </c>
      <c r="C179" s="3">
        <v>3500</v>
      </c>
    </row>
    <row r="180" spans="1:3" x14ac:dyDescent="0.3">
      <c r="A180" s="11" t="s">
        <v>110</v>
      </c>
      <c r="B180" t="s">
        <v>91</v>
      </c>
      <c r="C180" s="3">
        <v>620</v>
      </c>
    </row>
    <row r="181" spans="1:3" x14ac:dyDescent="0.3">
      <c r="A181" s="11" t="s">
        <v>112</v>
      </c>
      <c r="B181" t="s">
        <v>91</v>
      </c>
      <c r="C181" s="3">
        <f>2180+215+250+5000</f>
        <v>7645</v>
      </c>
    </row>
    <row r="182" spans="1:3" s="1" customFormat="1" x14ac:dyDescent="0.3">
      <c r="A182" s="13" t="s">
        <v>30</v>
      </c>
      <c r="C182" s="9">
        <f>SUM(C176:C181)</f>
        <v>20660</v>
      </c>
    </row>
    <row r="184" spans="1:3" s="1" customFormat="1" x14ac:dyDescent="0.3">
      <c r="A184" s="13" t="s">
        <v>9</v>
      </c>
      <c r="B184" s="1" t="s">
        <v>106</v>
      </c>
      <c r="C184" s="9">
        <f>SUM(C169,C173,C182)</f>
        <v>22166</v>
      </c>
    </row>
    <row r="185" spans="1:3" x14ac:dyDescent="0.3">
      <c r="A185" s="13"/>
    </row>
    <row r="186" spans="1:3" x14ac:dyDescent="0.3">
      <c r="B186" s="1" t="s">
        <v>1</v>
      </c>
    </row>
    <row r="187" spans="1:3" x14ac:dyDescent="0.3">
      <c r="A187" s="14" t="s">
        <v>5</v>
      </c>
    </row>
    <row r="188" spans="1:3" x14ac:dyDescent="0.3">
      <c r="A188" s="10" t="s">
        <v>97</v>
      </c>
      <c r="B188" t="s">
        <v>98</v>
      </c>
      <c r="C188" s="3">
        <v>12000</v>
      </c>
    </row>
    <row r="190" spans="1:3" x14ac:dyDescent="0.3">
      <c r="A190" s="14" t="s">
        <v>29</v>
      </c>
    </row>
    <row r="191" spans="1:3" x14ac:dyDescent="0.3">
      <c r="A191" s="11">
        <v>44566</v>
      </c>
      <c r="B191" t="s">
        <v>94</v>
      </c>
      <c r="C191" s="3">
        <v>122</v>
      </c>
    </row>
    <row r="192" spans="1:3" x14ac:dyDescent="0.3">
      <c r="A192" s="11">
        <v>44778</v>
      </c>
      <c r="B192" t="s">
        <v>99</v>
      </c>
      <c r="C192" s="3">
        <v>60</v>
      </c>
    </row>
    <row r="193" spans="1:3" x14ac:dyDescent="0.3">
      <c r="A193" s="11" t="s">
        <v>100</v>
      </c>
      <c r="B193" t="s">
        <v>108</v>
      </c>
      <c r="C193" s="3">
        <v>185</v>
      </c>
    </row>
    <row r="194" spans="1:3" x14ac:dyDescent="0.3">
      <c r="A194" s="11" t="s">
        <v>110</v>
      </c>
      <c r="B194" t="s">
        <v>111</v>
      </c>
      <c r="C194" s="3">
        <v>165</v>
      </c>
    </row>
    <row r="195" spans="1:3" x14ac:dyDescent="0.3">
      <c r="A195" s="11" t="s">
        <v>112</v>
      </c>
      <c r="B195" t="s">
        <v>88</v>
      </c>
      <c r="C195" s="3">
        <v>215</v>
      </c>
    </row>
    <row r="196" spans="1:3" s="1" customFormat="1" x14ac:dyDescent="0.3">
      <c r="A196" s="13" t="s">
        <v>30</v>
      </c>
      <c r="C196" s="9">
        <f>SUM(C191:C195)</f>
        <v>747</v>
      </c>
    </row>
    <row r="198" spans="1:3" x14ac:dyDescent="0.3">
      <c r="A198" s="13" t="s">
        <v>92</v>
      </c>
    </row>
    <row r="199" spans="1:3" x14ac:dyDescent="0.3">
      <c r="A199" s="11">
        <v>44566</v>
      </c>
      <c r="B199" t="s">
        <v>93</v>
      </c>
      <c r="C199" s="3">
        <v>90</v>
      </c>
    </row>
    <row r="200" spans="1:3" x14ac:dyDescent="0.3">
      <c r="A200" s="11" t="s">
        <v>105</v>
      </c>
      <c r="B200" t="s">
        <v>93</v>
      </c>
      <c r="C200" s="3">
        <v>50</v>
      </c>
    </row>
    <row r="201" spans="1:3" x14ac:dyDescent="0.3">
      <c r="A201" s="10" t="s">
        <v>109</v>
      </c>
      <c r="B201" t="s">
        <v>93</v>
      </c>
      <c r="C201" s="3">
        <v>55</v>
      </c>
    </row>
    <row r="202" spans="1:3" s="1" customFormat="1" x14ac:dyDescent="0.3">
      <c r="A202" s="13" t="s">
        <v>30</v>
      </c>
      <c r="C202" s="9">
        <f>SUM(C199:C201)</f>
        <v>195</v>
      </c>
    </row>
    <row r="203" spans="1:3" s="1" customFormat="1" x14ac:dyDescent="0.3">
      <c r="A203" s="13"/>
      <c r="C203" s="9"/>
    </row>
    <row r="204" spans="1:3" x14ac:dyDescent="0.3">
      <c r="A204" s="13" t="s">
        <v>103</v>
      </c>
    </row>
    <row r="205" spans="1:3" x14ac:dyDescent="0.3">
      <c r="A205" s="10" t="s">
        <v>100</v>
      </c>
      <c r="B205" s="24" t="s">
        <v>104</v>
      </c>
      <c r="C205" s="3">
        <v>1000</v>
      </c>
    </row>
    <row r="206" spans="1:3" x14ac:dyDescent="0.3">
      <c r="B206" s="24"/>
    </row>
    <row r="207" spans="1:3" x14ac:dyDescent="0.3">
      <c r="A207" s="13" t="s">
        <v>31</v>
      </c>
      <c r="B207" s="24"/>
    </row>
    <row r="208" spans="1:3" x14ac:dyDescent="0.3">
      <c r="A208" s="10" t="s">
        <v>105</v>
      </c>
      <c r="B208" s="24" t="s">
        <v>45</v>
      </c>
      <c r="C208" s="3">
        <f>55+55</f>
        <v>110</v>
      </c>
    </row>
    <row r="209" spans="1:3" x14ac:dyDescent="0.3">
      <c r="B209" s="24"/>
    </row>
    <row r="210" spans="1:3" x14ac:dyDescent="0.3">
      <c r="B210" s="24"/>
    </row>
    <row r="211" spans="1:3" s="1" customFormat="1" x14ac:dyDescent="0.3">
      <c r="A211" s="13" t="s">
        <v>39</v>
      </c>
      <c r="B211" s="1" t="s">
        <v>96</v>
      </c>
      <c r="C211" s="9">
        <f>SUM(C188+C196+C203+C202+C205+C208)</f>
        <v>14052</v>
      </c>
    </row>
    <row r="213" spans="1:3" s="1" customFormat="1" x14ac:dyDescent="0.3">
      <c r="A213" s="13" t="s">
        <v>95</v>
      </c>
      <c r="C213" s="9">
        <f>SUM(C184-C211)</f>
        <v>8114</v>
      </c>
    </row>
    <row r="216" spans="1:3" s="17" customFormat="1" x14ac:dyDescent="0.3">
      <c r="A216" s="16"/>
      <c r="C216" s="18"/>
    </row>
    <row r="217" spans="1:3" s="1" customFormat="1" x14ac:dyDescent="0.3">
      <c r="A217" s="13"/>
      <c r="B217" s="8">
        <v>44713</v>
      </c>
      <c r="C217" s="9"/>
    </row>
    <row r="218" spans="1:3" s="1" customFormat="1" x14ac:dyDescent="0.3">
      <c r="A218" s="13"/>
      <c r="C218" s="9"/>
    </row>
    <row r="219" spans="1:3" s="2" customFormat="1" x14ac:dyDescent="0.3">
      <c r="A219" s="14" t="s">
        <v>0</v>
      </c>
      <c r="B219" s="29" t="s">
        <v>15</v>
      </c>
      <c r="C219" s="20" t="s">
        <v>18</v>
      </c>
    </row>
    <row r="220" spans="1:3" s="1" customFormat="1" x14ac:dyDescent="0.3">
      <c r="A220" s="13"/>
      <c r="B220" s="28" t="s">
        <v>48</v>
      </c>
      <c r="C220" s="9"/>
    </row>
    <row r="221" spans="1:3" x14ac:dyDescent="0.3">
      <c r="A221" s="10" t="s">
        <v>115</v>
      </c>
      <c r="B221" t="s">
        <v>116</v>
      </c>
      <c r="C221" s="3">
        <v>8144</v>
      </c>
    </row>
    <row r="222" spans="1:3" x14ac:dyDescent="0.3">
      <c r="A222" s="14" t="s">
        <v>13</v>
      </c>
    </row>
    <row r="223" spans="1:3" x14ac:dyDescent="0.3">
      <c r="A223" s="14"/>
    </row>
    <row r="224" spans="1:3" x14ac:dyDescent="0.3">
      <c r="A224" s="14" t="s">
        <v>91</v>
      </c>
    </row>
    <row r="225" spans="1:3" x14ac:dyDescent="0.3">
      <c r="A225" s="11">
        <v>44687</v>
      </c>
      <c r="B225" t="s">
        <v>117</v>
      </c>
      <c r="C225" s="3">
        <v>695</v>
      </c>
    </row>
    <row r="227" spans="1:3" s="1" customFormat="1" x14ac:dyDescent="0.3">
      <c r="A227" s="13" t="s">
        <v>9</v>
      </c>
      <c r="B227" s="1" t="s">
        <v>106</v>
      </c>
      <c r="C227" s="9">
        <f>SUM(C221+C223+C225)</f>
        <v>8839</v>
      </c>
    </row>
    <row r="230" spans="1:3" x14ac:dyDescent="0.3">
      <c r="B230" s="28" t="s">
        <v>1</v>
      </c>
    </row>
    <row r="231" spans="1:3" s="2" customFormat="1" x14ac:dyDescent="0.3">
      <c r="A231" s="14" t="s">
        <v>113</v>
      </c>
      <c r="C231" s="20"/>
    </row>
    <row r="232" spans="1:3" x14ac:dyDescent="0.3">
      <c r="A232" s="11">
        <v>44718</v>
      </c>
      <c r="B232" t="s">
        <v>114</v>
      </c>
      <c r="C232" s="3">
        <v>9500</v>
      </c>
    </row>
    <row r="234" spans="1:3" s="2" customFormat="1" x14ac:dyDescent="0.3">
      <c r="A234" s="14" t="s">
        <v>4</v>
      </c>
      <c r="C234" s="20"/>
    </row>
    <row r="236" spans="1:3" s="2" customFormat="1" x14ac:dyDescent="0.3">
      <c r="A236" s="14" t="s">
        <v>118</v>
      </c>
      <c r="C236" s="20"/>
    </row>
    <row r="237" spans="1:3" x14ac:dyDescent="0.3">
      <c r="A237" s="11">
        <v>44657</v>
      </c>
      <c r="B237" t="s">
        <v>119</v>
      </c>
      <c r="C237" s="3">
        <v>65</v>
      </c>
    </row>
    <row r="240" spans="1:3" x14ac:dyDescent="0.3">
      <c r="A240" s="14" t="s">
        <v>103</v>
      </c>
    </row>
    <row r="242" spans="1:3" x14ac:dyDescent="0.3">
      <c r="A242" s="14" t="s">
        <v>124</v>
      </c>
    </row>
    <row r="243" spans="1:3" x14ac:dyDescent="0.3">
      <c r="A243" s="11">
        <v>44687</v>
      </c>
      <c r="B243" t="s">
        <v>125</v>
      </c>
      <c r="C243" s="3">
        <v>500</v>
      </c>
    </row>
    <row r="245" spans="1:3" x14ac:dyDescent="0.3">
      <c r="A245" s="14" t="s">
        <v>120</v>
      </c>
    </row>
    <row r="246" spans="1:3" x14ac:dyDescent="0.3">
      <c r="A246" s="11">
        <v>44598</v>
      </c>
      <c r="B246" t="s">
        <v>121</v>
      </c>
      <c r="C246" s="3">
        <v>1300</v>
      </c>
    </row>
    <row r="247" spans="1:3" x14ac:dyDescent="0.3">
      <c r="A247" s="11">
        <v>44687</v>
      </c>
      <c r="B247" t="s">
        <v>122</v>
      </c>
      <c r="C247" s="3">
        <v>1350</v>
      </c>
    </row>
    <row r="248" spans="1:3" s="2" customFormat="1" x14ac:dyDescent="0.3">
      <c r="A248" s="14" t="s">
        <v>123</v>
      </c>
      <c r="C248" s="20">
        <f>SUM(C246:C247)</f>
        <v>2650</v>
      </c>
    </row>
    <row r="249" spans="1:3" s="2" customFormat="1" x14ac:dyDescent="0.3">
      <c r="A249" s="14"/>
      <c r="C249" s="20"/>
    </row>
    <row r="250" spans="1:3" s="1" customFormat="1" x14ac:dyDescent="0.3">
      <c r="A250" s="13" t="s">
        <v>39</v>
      </c>
      <c r="B250" s="1" t="s">
        <v>126</v>
      </c>
      <c r="C250" s="9">
        <f>SUM(C232+C237+C243+C248)</f>
        <v>12715</v>
      </c>
    </row>
    <row r="252" spans="1:3" s="1" customFormat="1" x14ac:dyDescent="0.3">
      <c r="A252" s="13" t="s">
        <v>95</v>
      </c>
      <c r="C252" s="9">
        <f>SUM(C227-C250)</f>
        <v>-3876</v>
      </c>
    </row>
  </sheetData>
  <phoneticPr fontId="2" type="noConversion"/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cp:lastPrinted>2022-04-03T10:10:33Z</cp:lastPrinted>
  <dcterms:created xsi:type="dcterms:W3CDTF">2022-02-04T15:45:27Z</dcterms:created>
  <dcterms:modified xsi:type="dcterms:W3CDTF">2022-06-11T18:23:41Z</dcterms:modified>
</cp:coreProperties>
</file>